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575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GN'!$B$3:$AN$58</definedName>
  </definedNames>
  <calcPr fullCalcOnLoad="1"/>
</workbook>
</file>

<file path=xl/sharedStrings.xml><?xml version="1.0" encoding="utf-8"?>
<sst xmlns="http://schemas.openxmlformats.org/spreadsheetml/2006/main" count="83" uniqueCount="50">
  <si>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</si>
  <si>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</si>
  <si>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</si>
  <si>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</si>
  <si>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</si>
  <si>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</si>
  <si>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</si>
  <si>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</si>
  <si>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</si>
  <si>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</si>
  <si>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</si>
  <si>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</si>
  <si>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</si>
  <si>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</si>
  <si>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</si>
  <si>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</si>
  <si>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</si>
  <si>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</si>
  <si>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</si>
  <si>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</si>
  <si>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</si>
  <si>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</si>
  <si>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</si>
  <si>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</si>
  <si>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</si>
  <si>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</si>
  <si>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</si>
  <si>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</si>
  <si>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</si>
  <si>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</si>
  <si>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</si>
  <si>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</si>
  <si>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</si>
  <si>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</si>
  <si>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</si>
  <si>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</si>
  <si>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</si>
  <si>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</si>
  <si>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</si>
  <si>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</si>
  <si>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</si>
  <si>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</si>
  <si>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</si>
  <si>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</si>
  <si>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</si>
  <si>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</si>
  <si>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</si>
  <si>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</si>
  <si>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</si>
  <si>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28.02.21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</si>
</sst>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(&quot;S/.&quot;\ * #,##0_);_(&quot;S/.&quot;\ * \(#,##0\);_(&quot;S/.&quot;\ * &quot;-&quot;_);_(@_)"/>
    <numFmt numFmtId="166" formatCode="_(* #,##0_);_(* \(#,##0\);_(* &quot;-&quot;_);_(@_)"/>
    <numFmt numFmtId="167" formatCode="_(&quot;S/.&quot;\ * #,##0.00_);_(&quot;S/.&quot;\ * \(#,##0.00\);_(&quot;S/.&quot;\ * &quot;-&quot;??_);_(@_)"/>
    <numFmt numFmtId="168" formatCode="_(* #,##0.00_);_(* \(#,##0.00\);_(* &quot;-&quot;??_);_(@_)"/>
    <numFmt numFmtId="169" formatCode="_([$€-2]\ * #,##0.00_);_([$€-2]\ * \(#,##0.00\);_([$€-2]\ * &quot;-&quot;??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64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0" fillId="26" borderId="17" xfId="94" applyFont="1" applyFill="1" applyBorder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0" fillId="26" borderId="17" xfId="94" applyFont="1" applyFill="1" applyBorder="1" applyAlignment="1">
      <alignment horizontal="center" vertical="center"/>
      <protection/>
    </xf>
    <xf numFmtId="0" fontId="21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horizontal="center" vertical="center"/>
      <protection/>
    </xf>
    <xf numFmtId="0" fontId="0" fillId="0" borderId="18" xfId="0" applyFont="1" applyBorder="1" applyAlignment="1">
      <alignment horizontal="left" wrapText="1"/>
    </xf>
    <xf numFmtId="0" fontId="0" fillId="25" borderId="17" xfId="0" applyFill="1" applyBorder="1" applyAlignment="1">
      <alignment horizontal="center" vertical="center" wrapText="1"/>
    </xf>
    <xf numFmtId="0" fontId="0" fillId="24" borderId="17" xfId="94" applyFont="1" applyFill="1" applyBorder="1">
      <alignment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6700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6700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6700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AT58"/>
  <sheetViews>
    <sheetView showGridLines="0" tabSelected="1" view="pageBreakPreview" zoomScale="73" zoomScaleNormal="73" zoomScaleSheetLayoutView="73" zoomScalePageLayoutView="40" workbookViewId="0" topLeftCell="A1">
      <selection activeCell="AI57" sqref="AI57"/>
    </sheetView>
  </sheetViews>
  <sheetFormatPr defaultColWidth="11.421875" defaultRowHeight="12.75"/>
  <cols>
    <col min="1" max="1" width="7.57421875" style="1" customWidth="1"/>
    <col min="2" max="2" width="32.421875" style="3" customWidth="1"/>
    <col min="3" max="3" width="15.57421875" style="3" hidden="1" customWidth="1"/>
    <col min="4" max="5" width="15.7109375" style="3" hidden="1" customWidth="1"/>
    <col min="6" max="6" width="15.7109375" style="1" hidden="1" customWidth="1"/>
    <col min="7" max="7" width="16.421875" style="1" hidden="1" customWidth="1"/>
    <col min="8" max="8" width="15.8515625" style="1" hidden="1" customWidth="1"/>
    <col min="9" max="9" width="25.7109375" style="1" hidden="1" customWidth="1"/>
    <col min="10" max="10" width="15.7109375" style="1" hidden="1" customWidth="1"/>
    <col min="11" max="11" width="15.140625" style="1" hidden="1" customWidth="1"/>
    <col min="12" max="12" width="15.421875" style="1" hidden="1" customWidth="1"/>
    <col min="13" max="13" width="15.57421875" style="1" hidden="1" customWidth="1"/>
    <col min="14" max="14" width="17.7109375" style="1" hidden="1" customWidth="1"/>
    <col min="15" max="16" width="15.140625" style="1" hidden="1" customWidth="1"/>
    <col min="17" max="17" width="30.8515625" style="1" hidden="1" customWidth="1"/>
    <col min="18" max="18" width="28.421875" style="1" hidden="1" customWidth="1"/>
    <col min="19" max="19" width="21.00390625" style="1" hidden="1" customWidth="1"/>
    <col min="20" max="20" width="15.8515625" style="1" hidden="1" customWidth="1"/>
    <col min="21" max="21" width="16.57421875" style="1" hidden="1" customWidth="1"/>
    <col min="22" max="23" width="15.140625" style="1" hidden="1" customWidth="1"/>
    <col min="24" max="24" width="21.00390625" style="1" hidden="1" customWidth="1"/>
    <col min="25" max="25" width="20.7109375" style="1" hidden="1" customWidth="1"/>
    <col min="26" max="26" width="17.7109375" style="1" hidden="1" customWidth="1"/>
    <col min="27" max="33" width="11.421875" style="1" customWidth="1"/>
    <col min="34" max="34" width="14.421875" style="1" customWidth="1"/>
    <col min="35" max="35" width="13.140625" style="1" customWidth="1"/>
    <col min="36" max="36" width="14.57421875" style="1" customWidth="1"/>
    <col min="37" max="37" width="16.7109375" style="1" customWidth="1"/>
    <col min="38" max="39" width="16.140625" style="1" customWidth="1"/>
    <col min="40" max="40" width="13.140625" style="1" customWidth="1"/>
    <col min="41" max="16384" width="11.421875" style="1" customWidth="1"/>
  </cols>
  <sheetData>
    <row r="3" spans="3:42" ht="24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 t="s">
        <v>1</v>
      </c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3:30" ht="12.75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24" t="s">
        <v>49</v>
      </c>
    </row>
    <row r="5" spans="2:5" ht="12.75">
      <c r="B5" s="14"/>
      <c r="C5" s="14"/>
      <c r="D5" s="14"/>
      <c r="E5" s="14"/>
    </row>
    <row r="6" spans="2:46" ht="12.75">
      <c r="B6" s="2"/>
      <c r="C6" s="2"/>
      <c r="D6" s="2"/>
      <c r="E6" s="2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2:46" ht="12.75">
      <c r="B7" s="4" t="s">
        <v>2</v>
      </c>
      <c r="T7" s="3" t="s">
        <v>3</v>
      </c>
      <c r="U7" s="3" t="s">
        <v>3</v>
      </c>
      <c r="V7" s="3" t="s">
        <v>3</v>
      </c>
      <c r="W7" s="3" t="s">
        <v>3</v>
      </c>
      <c r="X7" s="3" t="s">
        <v>3</v>
      </c>
      <c r="Y7" s="3" t="s">
        <v>3</v>
      </c>
      <c r="Z7" s="3" t="s">
        <v>3</v>
      </c>
      <c r="AA7" s="3" t="s">
        <v>3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</row>
    <row r="8" spans="2:27" ht="12.75">
      <c r="B8" s="4" t="s">
        <v>4</v>
      </c>
      <c r="T8" s="3" t="s">
        <v>5</v>
      </c>
      <c r="U8" s="3" t="s">
        <v>5</v>
      </c>
      <c r="V8" s="3" t="s">
        <v>5</v>
      </c>
      <c r="W8" s="3" t="s">
        <v>5</v>
      </c>
      <c r="X8" s="3" t="s">
        <v>5</v>
      </c>
      <c r="Y8" s="3" t="s">
        <v>5</v>
      </c>
      <c r="Z8" s="3" t="s">
        <v>5</v>
      </c>
      <c r="AA8" s="3" t="s">
        <v>5</v>
      </c>
    </row>
    <row r="9" spans="2:27" ht="12.75">
      <c r="B9" s="4" t="s">
        <v>6</v>
      </c>
      <c r="T9" s="3" t="s">
        <v>7</v>
      </c>
      <c r="U9" s="3" t="s">
        <v>7</v>
      </c>
      <c r="V9" s="3" t="s">
        <v>7</v>
      </c>
      <c r="W9" s="3" t="s">
        <v>7</v>
      </c>
      <c r="X9" s="3" t="s">
        <v>7</v>
      </c>
      <c r="Y9" s="3" t="s">
        <v>7</v>
      </c>
      <c r="Z9" s="3" t="s">
        <v>7</v>
      </c>
      <c r="AA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40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</row>
    <row r="14" spans="2:40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  <c r="S14" s="10">
        <v>11208.4505530693</v>
      </c>
      <c r="T14" s="10">
        <v>10204.1942906131</v>
      </c>
      <c r="U14" s="10">
        <v>11224.6137196744</v>
      </c>
      <c r="V14" s="10">
        <v>11443.795597428</v>
      </c>
      <c r="W14" s="10">
        <v>11036.5186749501</v>
      </c>
      <c r="X14" s="10">
        <v>11645.8186062776</v>
      </c>
      <c r="Y14" s="10">
        <v>10082.015564252</v>
      </c>
      <c r="Z14" s="10">
        <v>10930.4568550846</v>
      </c>
      <c r="AA14" s="10">
        <v>10679.9882589249</v>
      </c>
      <c r="AB14" s="10">
        <v>9939.97795248814</v>
      </c>
      <c r="AC14" s="10">
        <v>10848.831853283718</v>
      </c>
      <c r="AD14" s="10">
        <v>10526.573161095192</v>
      </c>
      <c r="AE14" s="10">
        <v>14455.526202704608</v>
      </c>
      <c r="AF14" s="10">
        <v>18339.482719461274</v>
      </c>
      <c r="AG14" s="10">
        <v>15691.89833467683</v>
      </c>
      <c r="AH14" s="10">
        <v>13907.905368519958</v>
      </c>
      <c r="AI14" s="10">
        <v>12985.252361758496</v>
      </c>
      <c r="AJ14" s="10">
        <v>11312.26402526485</v>
      </c>
      <c r="AK14" s="10">
        <v>10634.916557330935</v>
      </c>
      <c r="AL14" s="10">
        <v>12038.640370750467</v>
      </c>
      <c r="AM14" s="10">
        <v>11204</v>
      </c>
      <c r="AN14" s="10">
        <v>12325</v>
      </c>
    </row>
    <row r="15" spans="2:40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  <c r="S15" s="10">
        <v>3452.002140979777</v>
      </c>
      <c r="T15" s="10">
        <v>3334.711435375</v>
      </c>
      <c r="U15" s="10">
        <v>3668.1825789125</v>
      </c>
      <c r="V15" s="10">
        <v>3760.71219636755</v>
      </c>
      <c r="W15" s="10">
        <v>3867.26406409464</v>
      </c>
      <c r="X15" s="10">
        <v>4205.33534500729</v>
      </c>
      <c r="Y15" s="10">
        <v>3642.35998356286</v>
      </c>
      <c r="Z15" s="10">
        <v>3800.96786111206</v>
      </c>
      <c r="AA15" s="10">
        <v>3570.60950190346</v>
      </c>
      <c r="AB15" s="10">
        <v>3279.1874034631</v>
      </c>
      <c r="AC15" s="10">
        <v>3640.629687816387</v>
      </c>
      <c r="AD15" s="10">
        <v>3362.0553119092006</v>
      </c>
      <c r="AE15" s="10">
        <v>2889.721296523482</v>
      </c>
      <c r="AF15" s="10">
        <v>3516.0552673720454</v>
      </c>
      <c r="AG15" s="10">
        <v>4812.397795912764</v>
      </c>
      <c r="AH15" s="10">
        <v>5204.237525740958</v>
      </c>
      <c r="AI15" s="10">
        <v>6297.575823508877</v>
      </c>
      <c r="AJ15" s="10">
        <v>6108.167820187549</v>
      </c>
      <c r="AK15" s="10">
        <v>5534.296045771198</v>
      </c>
      <c r="AL15" s="10">
        <v>5543.734018348239</v>
      </c>
      <c r="AM15" s="10">
        <v>4503</v>
      </c>
      <c r="AN15" s="10">
        <v>4953</v>
      </c>
    </row>
    <row r="16" spans="2:40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4693.60159333656</v>
      </c>
      <c r="U16" s="10">
        <f>+SUM(U17:U18)</f>
        <v>5162.96175267022</v>
      </c>
      <c r="V16" s="10">
        <f>+V17+V18</f>
        <v>4854.77457096666</v>
      </c>
      <c r="W16" s="10">
        <f aca="true" t="shared" si="2" ref="W16:AN16">+SUM(W17:W18)</f>
        <v>5053.36535230479</v>
      </c>
      <c r="X16" s="10">
        <f t="shared" si="2"/>
        <v>5010.20080627241</v>
      </c>
      <c r="Y16" s="10">
        <f t="shared" si="2"/>
        <v>4505.76447623887</v>
      </c>
      <c r="Z16" s="10">
        <f t="shared" si="2"/>
        <v>4761.11582207531</v>
      </c>
      <c r="AA16" s="10">
        <f t="shared" si="2"/>
        <v>4829.28842491474</v>
      </c>
      <c r="AB16" s="10">
        <f t="shared" si="2"/>
        <v>4564.13609862498</v>
      </c>
      <c r="AC16" s="10">
        <f t="shared" si="2"/>
        <v>4531.402206466322</v>
      </c>
      <c r="AD16" s="10">
        <f t="shared" si="2"/>
        <v>3830.750598853027</v>
      </c>
      <c r="AE16" s="10">
        <f t="shared" si="2"/>
        <v>3315.4953198196226</v>
      </c>
      <c r="AF16" s="10">
        <f t="shared" si="2"/>
        <v>3858.1281917204005</v>
      </c>
      <c r="AG16" s="10">
        <f t="shared" si="2"/>
        <v>5050.348088795829</v>
      </c>
      <c r="AH16" s="10">
        <f t="shared" si="2"/>
        <v>5110.168352477241</v>
      </c>
      <c r="AI16" s="10">
        <f t="shared" si="2"/>
        <v>5028.681374012735</v>
      </c>
      <c r="AJ16" s="10">
        <f t="shared" si="2"/>
        <v>4443.124521652297</v>
      </c>
      <c r="AK16" s="10">
        <f t="shared" si="2"/>
        <v>4046.703201915288</v>
      </c>
      <c r="AL16" s="10">
        <f t="shared" si="2"/>
        <v>4236.917773303049</v>
      </c>
      <c r="AM16" s="10">
        <f t="shared" si="2"/>
        <v>3724</v>
      </c>
      <c r="AN16" s="10">
        <f t="shared" si="2"/>
        <v>4096</v>
      </c>
    </row>
    <row r="17" spans="2:40" ht="16.5" customHeight="1">
      <c r="B17" s="17" t="s">
        <v>45</v>
      </c>
      <c r="C17" s="21">
        <v>2483.39</v>
      </c>
      <c r="D17" s="21">
        <v>2272.92</v>
      </c>
      <c r="E17" s="21">
        <v>2436.28</v>
      </c>
      <c r="F17" s="21">
        <v>2518.65</v>
      </c>
      <c r="G17" s="21">
        <v>2641.2017691356345</v>
      </c>
      <c r="H17" s="21">
        <v>2905.3219460491982</v>
      </c>
      <c r="I17" s="21">
        <v>2697.8483900755277</v>
      </c>
      <c r="J17" s="21">
        <v>2919.4120744850743</v>
      </c>
      <c r="K17" s="21">
        <v>2450.291937700062</v>
      </c>
      <c r="L17" s="21">
        <v>2950.9639854257202</v>
      </c>
      <c r="M17" s="21">
        <v>2884.237852754066</v>
      </c>
      <c r="N17" s="21">
        <v>2727.6091611145803</v>
      </c>
      <c r="O17" s="21">
        <v>2938.7088181596564</v>
      </c>
      <c r="P17" s="21">
        <v>2465.314781693394</v>
      </c>
      <c r="Q17" s="21">
        <v>2711.8462598627334</v>
      </c>
      <c r="R17" s="21">
        <v>2876.54</v>
      </c>
      <c r="S17" s="21">
        <v>3022.050566478028</v>
      </c>
      <c r="T17" s="21">
        <v>2961.2645690238</v>
      </c>
      <c r="U17" s="21">
        <v>3257.39102592618</v>
      </c>
      <c r="V17" s="21">
        <v>3160.01891637488</v>
      </c>
      <c r="W17" s="21">
        <v>3217.33068022477</v>
      </c>
      <c r="X17" s="21">
        <v>3351.78513570664</v>
      </c>
      <c r="Y17" s="21">
        <v>2959.06124612658</v>
      </c>
      <c r="Z17" s="21">
        <v>3232.58831946796</v>
      </c>
      <c r="AA17" s="21">
        <v>3245.61549091483</v>
      </c>
      <c r="AB17" s="21">
        <v>3027.11531933609</v>
      </c>
      <c r="AC17" s="21">
        <v>3337.6285948121476</v>
      </c>
      <c r="AD17" s="21">
        <v>3202.9650609116707</v>
      </c>
      <c r="AE17" s="21">
        <v>1972.1834777961537</v>
      </c>
      <c r="AF17" s="21">
        <v>1586.5856350789516</v>
      </c>
      <c r="AG17" s="21">
        <v>1897.014747435478</v>
      </c>
      <c r="AH17" s="21">
        <v>1687.4050295497057</v>
      </c>
      <c r="AI17" s="21">
        <v>1993.4185097337304</v>
      </c>
      <c r="AJ17" s="21">
        <v>1831.0194952352485</v>
      </c>
      <c r="AK17" s="21">
        <v>2079.9948781289554</v>
      </c>
      <c r="AL17" s="21">
        <v>2513.1155673522826</v>
      </c>
      <c r="AM17" s="21">
        <v>2060</v>
      </c>
      <c r="AN17" s="21">
        <v>2265</v>
      </c>
    </row>
    <row r="18" spans="2:40" ht="16.5" customHeight="1" thickBot="1">
      <c r="B18" s="18" t="s">
        <v>46</v>
      </c>
      <c r="C18" s="22">
        <v>1241.31</v>
      </c>
      <c r="D18" s="22">
        <v>1173.41</v>
      </c>
      <c r="E18" s="22">
        <v>1327.29</v>
      </c>
      <c r="F18" s="22">
        <v>1384.87</v>
      </c>
      <c r="G18" s="22">
        <v>1597.1975490743432</v>
      </c>
      <c r="H18" s="22">
        <v>1756.9173039817779</v>
      </c>
      <c r="I18" s="22">
        <v>1530.0922353679778</v>
      </c>
      <c r="J18" s="22">
        <v>1527.1532392063161</v>
      </c>
      <c r="K18" s="22">
        <v>1625.5571301451157</v>
      </c>
      <c r="L18" s="22">
        <v>1608.2633448233098</v>
      </c>
      <c r="M18" s="22">
        <v>1533.4324279715022</v>
      </c>
      <c r="N18" s="22">
        <v>1426.5482732419375</v>
      </c>
      <c r="O18" s="22">
        <v>1335.7611133305477</v>
      </c>
      <c r="P18" s="22">
        <v>1322.828577500619</v>
      </c>
      <c r="Q18" s="22">
        <v>1455.111435250681</v>
      </c>
      <c r="R18" s="22">
        <v>1537.89</v>
      </c>
      <c r="S18" s="22">
        <v>1788.4669633454653</v>
      </c>
      <c r="T18" s="22">
        <v>1732.33702431276</v>
      </c>
      <c r="U18" s="22">
        <v>1905.57072674404</v>
      </c>
      <c r="V18" s="22">
        <v>1694.75565459178</v>
      </c>
      <c r="W18" s="22">
        <v>1836.03467208002</v>
      </c>
      <c r="X18" s="22">
        <v>1658.41567056577</v>
      </c>
      <c r="Y18" s="22">
        <v>1546.70323011229</v>
      </c>
      <c r="Z18" s="22">
        <v>1528.52750260735</v>
      </c>
      <c r="AA18" s="22">
        <v>1583.67293399991</v>
      </c>
      <c r="AB18" s="22">
        <v>1537.02077928889</v>
      </c>
      <c r="AC18" s="22">
        <v>1193.773611654175</v>
      </c>
      <c r="AD18" s="22">
        <v>627.7855379413562</v>
      </c>
      <c r="AE18" s="22">
        <v>1343.311842023469</v>
      </c>
      <c r="AF18" s="22">
        <v>2271.5425566414488</v>
      </c>
      <c r="AG18" s="22">
        <v>3153.3333413603514</v>
      </c>
      <c r="AH18" s="22">
        <v>3422.763322927535</v>
      </c>
      <c r="AI18" s="22">
        <v>3035.262864279005</v>
      </c>
      <c r="AJ18" s="22">
        <v>2612.1050264170485</v>
      </c>
      <c r="AK18" s="22">
        <v>1966.7083237863326</v>
      </c>
      <c r="AL18" s="22">
        <v>1723.8022059507666</v>
      </c>
      <c r="AM18" s="22">
        <v>1664</v>
      </c>
      <c r="AN18" s="22">
        <v>1831</v>
      </c>
    </row>
    <row r="19" spans="2:40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  <c r="S19" s="10">
        <v>31723.03461202176</v>
      </c>
      <c r="T19" s="10">
        <v>28717.9514186787</v>
      </c>
      <c r="U19" s="10">
        <v>31589.7465605465</v>
      </c>
      <c r="V19" s="10">
        <v>31308.5407339728</v>
      </c>
      <c r="W19" s="10">
        <v>30950.5026150177</v>
      </c>
      <c r="X19" s="10">
        <v>30887.5684204066</v>
      </c>
      <c r="Y19" s="10">
        <v>31237.1075271882</v>
      </c>
      <c r="Z19" s="10">
        <v>27660.2060745275</v>
      </c>
      <c r="AA19" s="10">
        <v>28909.9577275605</v>
      </c>
      <c r="AB19" s="10">
        <v>28344.8568438899</v>
      </c>
      <c r="AC19" s="10">
        <v>18252.090808232</v>
      </c>
      <c r="AD19" s="10">
        <v>9647.052760410072</v>
      </c>
      <c r="AE19" s="10">
        <v>21190.96540997334</v>
      </c>
      <c r="AF19" s="10">
        <v>25188.616978134087</v>
      </c>
      <c r="AG19" s="10">
        <v>32662.799029393787</v>
      </c>
      <c r="AH19" s="10">
        <v>33132.6575646627</v>
      </c>
      <c r="AI19" s="10">
        <v>33116.29795629775</v>
      </c>
      <c r="AJ19" s="10">
        <v>32205.463116435963</v>
      </c>
      <c r="AK19" s="10">
        <v>30784.88021922012</v>
      </c>
      <c r="AL19" s="10">
        <v>28936.503407060067</v>
      </c>
      <c r="AM19" s="10">
        <v>27457</v>
      </c>
      <c r="AN19" s="10">
        <v>30203</v>
      </c>
    </row>
    <row r="20" spans="2:40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</v>
      </c>
      <c r="T20" s="10">
        <v>25841.0917190059</v>
      </c>
      <c r="U20" s="10">
        <v>28425.2008909065</v>
      </c>
      <c r="V20" s="10">
        <v>25578.2615587216</v>
      </c>
      <c r="W20" s="10">
        <v>25706.6483745884</v>
      </c>
      <c r="X20" s="10">
        <v>27760.8018893055</v>
      </c>
      <c r="Y20" s="10">
        <v>26038.3742392775</v>
      </c>
      <c r="Z20" s="10">
        <v>25798.5154672578</v>
      </c>
      <c r="AA20" s="10">
        <v>26449.8086619598</v>
      </c>
      <c r="AB20" s="10">
        <v>25705.5182620811</v>
      </c>
      <c r="AC20" s="10">
        <v>19925.11885197751</v>
      </c>
      <c r="AD20" s="10">
        <v>8334.306852644877</v>
      </c>
      <c r="AE20" s="10">
        <v>11799.494587718233</v>
      </c>
      <c r="AF20" s="10">
        <v>28220.92756179558</v>
      </c>
      <c r="AG20" s="10">
        <v>27754.21088024609</v>
      </c>
      <c r="AH20" s="10">
        <v>25803.068263603836</v>
      </c>
      <c r="AI20" s="10">
        <v>27577.463731557713</v>
      </c>
      <c r="AJ20" s="10">
        <v>28211.662095168314</v>
      </c>
      <c r="AK20" s="10">
        <v>31737.706627351417</v>
      </c>
      <c r="AL20" s="10">
        <v>30619.7815992276</v>
      </c>
      <c r="AM20" s="10">
        <v>30123</v>
      </c>
      <c r="AN20" s="10">
        <v>33135</v>
      </c>
    </row>
    <row r="21" spans="2:40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  <c r="S21" s="10">
        <v>78186.92769827555</v>
      </c>
      <c r="T21" s="10">
        <v>67421.2762332556</v>
      </c>
      <c r="U21" s="10">
        <v>74163.4038565812</v>
      </c>
      <c r="V21" s="10">
        <v>74341.8986502986</v>
      </c>
      <c r="W21" s="10">
        <v>76636.6828715545</v>
      </c>
      <c r="X21" s="10">
        <v>74827.0154053261</v>
      </c>
      <c r="Y21" s="10">
        <v>77467.5352546573</v>
      </c>
      <c r="Z21" s="10">
        <v>64599.3977952265</v>
      </c>
      <c r="AA21" s="10">
        <v>61192.490471963</v>
      </c>
      <c r="AB21" s="10">
        <v>75191.9370202088</v>
      </c>
      <c r="AC21" s="10">
        <v>48306.45552604798</v>
      </c>
      <c r="AD21" s="10">
        <v>17967.001958412846</v>
      </c>
      <c r="AE21" s="10">
        <v>19282.2768233715</v>
      </c>
      <c r="AF21" s="10">
        <v>24854.876574148744</v>
      </c>
      <c r="AG21" s="10">
        <v>35660.75839344272</v>
      </c>
      <c r="AH21" s="10">
        <v>43548.28122183509</v>
      </c>
      <c r="AI21" s="10">
        <v>55390.22100414966</v>
      </c>
      <c r="AJ21" s="10">
        <v>55975.99748869829</v>
      </c>
      <c r="AK21" s="10">
        <v>56752.31629200686</v>
      </c>
      <c r="AL21" s="10">
        <v>80031.9657458999</v>
      </c>
      <c r="AM21" s="10">
        <v>88101</v>
      </c>
      <c r="AN21" s="10">
        <v>96911</v>
      </c>
    </row>
    <row r="22" spans="2:40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  <c r="S22" s="10">
        <v>65746.19794851812</v>
      </c>
      <c r="T22" s="10">
        <v>62633.1809938108</v>
      </c>
      <c r="U22" s="10">
        <v>68896.4990931919</v>
      </c>
      <c r="V22" s="10">
        <v>64652.7135118089</v>
      </c>
      <c r="W22" s="10">
        <v>62990.6238522971</v>
      </c>
      <c r="X22" s="10">
        <v>65612.8648862025</v>
      </c>
      <c r="Y22" s="10">
        <v>63675.8095433599</v>
      </c>
      <c r="Z22" s="10">
        <v>66751.3960623445</v>
      </c>
      <c r="AA22" s="10">
        <v>62424.5039203213</v>
      </c>
      <c r="AB22" s="10">
        <v>61332.6739640502</v>
      </c>
      <c r="AC22" s="10">
        <v>37808.81896669908</v>
      </c>
      <c r="AD22" s="10">
        <v>13206.857292123987</v>
      </c>
      <c r="AE22" s="10">
        <v>20825.296590526843</v>
      </c>
      <c r="AF22" s="10">
        <v>33203.485386790344</v>
      </c>
      <c r="AG22" s="10">
        <v>44924.218736340415</v>
      </c>
      <c r="AH22" s="10">
        <v>45367.294672173644</v>
      </c>
      <c r="AI22" s="10">
        <v>46630.57393574046</v>
      </c>
      <c r="AJ22" s="10">
        <v>50327.135641676505</v>
      </c>
      <c r="AK22" s="10">
        <v>49604.24368881434</v>
      </c>
      <c r="AL22" s="10">
        <v>54482.70992830626</v>
      </c>
      <c r="AM22" s="10">
        <v>49165</v>
      </c>
      <c r="AN22" s="10">
        <v>54082</v>
      </c>
    </row>
    <row r="23" spans="2:40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</v>
      </c>
      <c r="T23" s="10">
        <v>409245.013937572</v>
      </c>
      <c r="U23" s="10">
        <v>450169.515331329</v>
      </c>
      <c r="V23" s="10">
        <v>723321.723849946</v>
      </c>
      <c r="W23" s="10">
        <v>467428.42386857</v>
      </c>
      <c r="X23" s="10">
        <v>445753.024830845</v>
      </c>
      <c r="Y23" s="10">
        <v>363273.149733291</v>
      </c>
      <c r="Z23" s="10">
        <v>267961.482698449</v>
      </c>
      <c r="AA23" s="10">
        <v>272241.289586458</v>
      </c>
      <c r="AB23" s="10">
        <v>266831.76231768</v>
      </c>
      <c r="AC23" s="10">
        <v>158772.3878516843</v>
      </c>
      <c r="AD23" s="10">
        <v>36233.119248874005</v>
      </c>
      <c r="AE23" s="10">
        <v>96807.4294948356</v>
      </c>
      <c r="AF23" s="10">
        <v>290524.3534095524</v>
      </c>
      <c r="AG23" s="10">
        <v>392499.6006484591</v>
      </c>
      <c r="AH23" s="10">
        <v>451532.8466165373</v>
      </c>
      <c r="AI23" s="10">
        <v>436319.150796866</v>
      </c>
      <c r="AJ23" s="10">
        <v>449376.15547471243</v>
      </c>
      <c r="AK23" s="10">
        <v>507981.32643069007</v>
      </c>
      <c r="AL23" s="10">
        <v>337962.2731397833</v>
      </c>
      <c r="AM23" s="10">
        <v>227881</v>
      </c>
      <c r="AN23" s="10">
        <v>250669</v>
      </c>
    </row>
    <row r="24" spans="2:40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391.715290551727</v>
      </c>
      <c r="U24" s="12">
        <v>430.886819606899</v>
      </c>
      <c r="V24" s="12">
        <v>405.969114213291</v>
      </c>
      <c r="W24" s="12">
        <v>383.660755782707</v>
      </c>
      <c r="X24" s="12">
        <v>384.410816482224</v>
      </c>
      <c r="Y24" s="12">
        <v>373.043779693219</v>
      </c>
      <c r="Z24" s="12">
        <v>382.89878290763</v>
      </c>
      <c r="AA24" s="12">
        <v>361.971029370023</v>
      </c>
      <c r="AB24" s="12">
        <v>337.41886289974</v>
      </c>
      <c r="AC24" s="12">
        <v>322.504064428592</v>
      </c>
      <c r="AD24" s="12">
        <v>266.5366929223907</v>
      </c>
      <c r="AE24" s="12">
        <v>373.6163420107068</v>
      </c>
      <c r="AF24" s="12">
        <v>343.82450178860796</v>
      </c>
      <c r="AG24" s="12">
        <v>367.6086812444962</v>
      </c>
      <c r="AH24" s="12">
        <v>377.6242317918935</v>
      </c>
      <c r="AI24" s="12">
        <v>386.37291201920516</v>
      </c>
      <c r="AJ24" s="12">
        <v>387.85634940627085</v>
      </c>
      <c r="AK24" s="12">
        <v>352.41796381410484</v>
      </c>
      <c r="AL24" s="12">
        <v>341.1590770400525</v>
      </c>
      <c r="AM24" s="12">
        <v>339</v>
      </c>
      <c r="AN24" s="12">
        <v>373</v>
      </c>
    </row>
    <row r="25" spans="2:40" ht="16.5" customHeight="1" thickBot="1">
      <c r="B25" s="15" t="s">
        <v>9</v>
      </c>
      <c r="C25" s="16">
        <f aca="true" t="shared" si="3" ref="C25:H25">+SUM(C14:C24)-C17-C18</f>
        <v>453011.21</v>
      </c>
      <c r="D25" s="16">
        <f t="shared" si="3"/>
        <v>383020.57000000007</v>
      </c>
      <c r="E25" s="16">
        <f t="shared" si="3"/>
        <v>472149.36999999994</v>
      </c>
      <c r="F25" s="16">
        <f t="shared" si="3"/>
        <v>445648.75</v>
      </c>
      <c r="G25" s="16">
        <f>+SUM(G14:G24)-G17-G18</f>
        <v>550329.4406508566</v>
      </c>
      <c r="H25" s="16">
        <f t="shared" si="3"/>
        <v>605362.3847159423</v>
      </c>
      <c r="I25" s="16">
        <f aca="true" t="shared" si="4" ref="I25:O25">+SUM(I14:I24)-I17-I18</f>
        <v>612806.9897908147</v>
      </c>
      <c r="J25" s="16">
        <f t="shared" si="4"/>
        <v>612848.598477615</v>
      </c>
      <c r="K25" s="16">
        <f t="shared" si="4"/>
        <v>667731.1171225187</v>
      </c>
      <c r="L25" s="16">
        <f t="shared" si="4"/>
        <v>580081.4652853088</v>
      </c>
      <c r="M25" s="16">
        <f t="shared" si="4"/>
        <v>531729.8440606169</v>
      </c>
      <c r="N25" s="16">
        <f t="shared" si="4"/>
        <v>604772.1869484845</v>
      </c>
      <c r="O25" s="16">
        <f t="shared" si="4"/>
        <v>523486.1772727817</v>
      </c>
      <c r="P25" s="16">
        <f aca="true" t="shared" si="5" ref="P25:V25">+SUM(P14:P24)-P17-P18</f>
        <v>432676.6207611186</v>
      </c>
      <c r="Q25" s="16">
        <f t="shared" si="5"/>
        <v>475944.27983723057</v>
      </c>
      <c r="R25" s="16">
        <f t="shared" si="5"/>
        <v>542859.1399999999</v>
      </c>
      <c r="S25" s="16">
        <f t="shared" si="5"/>
        <v>550618.6506257867</v>
      </c>
      <c r="T25" s="16">
        <f t="shared" si="5"/>
        <v>612482.7369121993</v>
      </c>
      <c r="U25" s="16">
        <f t="shared" si="5"/>
        <v>673731.0106034192</v>
      </c>
      <c r="V25" s="16">
        <f t="shared" si="5"/>
        <v>939668.3897837234</v>
      </c>
      <c r="W25" s="16">
        <f aca="true" t="shared" si="6" ref="W25:AC25">+SUM(W14:W24)-W17-W18</f>
        <v>684053.6904291599</v>
      </c>
      <c r="X25" s="16">
        <f t="shared" si="6"/>
        <v>666087.0410061253</v>
      </c>
      <c r="Y25" s="16">
        <f t="shared" si="6"/>
        <v>580295.1601015208</v>
      </c>
      <c r="Z25" s="16">
        <f t="shared" si="6"/>
        <v>472646.4374189849</v>
      </c>
      <c r="AA25" s="16">
        <f t="shared" si="6"/>
        <v>470659.9075833757</v>
      </c>
      <c r="AB25" s="16">
        <f t="shared" si="6"/>
        <v>475527.468725386</v>
      </c>
      <c r="AC25" s="16">
        <f t="shared" si="6"/>
        <v>302408.23981663596</v>
      </c>
      <c r="AD25" s="16">
        <f aca="true" t="shared" si="7" ref="AD25:AI25">+SUM(AD14:AD24)-AD17-AD18</f>
        <v>103374.2538772456</v>
      </c>
      <c r="AE25" s="16">
        <f t="shared" si="7"/>
        <v>190939.8220674839</v>
      </c>
      <c r="AF25" s="16">
        <f t="shared" si="7"/>
        <v>428049.75059076346</v>
      </c>
      <c r="AG25" s="16">
        <f t="shared" si="7"/>
        <v>559423.8405885121</v>
      </c>
      <c r="AH25" s="16">
        <f t="shared" si="7"/>
        <v>623984.0838173426</v>
      </c>
      <c r="AI25" s="16">
        <f t="shared" si="7"/>
        <v>623731.5898959109</v>
      </c>
      <c r="AJ25" s="16">
        <f>+SUM(AJ14:AJ24)-AJ17-AJ18</f>
        <v>638347.8265332024</v>
      </c>
      <c r="AK25" s="16">
        <f>+SUM(AK14:AK24)-AK17-AK18</f>
        <v>697428.8070269142</v>
      </c>
      <c r="AL25" s="16">
        <f>+SUM(AL14:AL24)-AL17-AL18</f>
        <v>554193.685059719</v>
      </c>
      <c r="AM25" s="16">
        <f>+SUM(AM14:AM24)-AM17-AM18</f>
        <v>442497</v>
      </c>
      <c r="AN25" s="16">
        <f>+SUM(AN14:AN24)-AN17-AN18</f>
        <v>486747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40" ht="25.5" customHeight="1" thickBot="1">
      <c r="B29" s="6" t="s">
        <v>8</v>
      </c>
      <c r="C29" s="7">
        <f aca="true" t="shared" si="8" ref="C29:H29">C13</f>
        <v>43101</v>
      </c>
      <c r="D29" s="7">
        <f t="shared" si="8"/>
        <v>43132</v>
      </c>
      <c r="E29" s="7">
        <f t="shared" si="8"/>
        <v>43160</v>
      </c>
      <c r="F29" s="7">
        <f t="shared" si="8"/>
        <v>43191</v>
      </c>
      <c r="G29" s="7">
        <f t="shared" si="8"/>
        <v>43221</v>
      </c>
      <c r="H29" s="7">
        <f t="shared" si="8"/>
        <v>43252</v>
      </c>
      <c r="I29" s="7">
        <f aca="true" t="shared" si="9" ref="I29:N29">I13</f>
        <v>43282</v>
      </c>
      <c r="J29" s="7">
        <f t="shared" si="9"/>
        <v>43313</v>
      </c>
      <c r="K29" s="7">
        <f t="shared" si="9"/>
        <v>43344</v>
      </c>
      <c r="L29" s="7">
        <f t="shared" si="9"/>
        <v>43374</v>
      </c>
      <c r="M29" s="7">
        <f t="shared" si="9"/>
        <v>43405</v>
      </c>
      <c r="N29" s="7">
        <f t="shared" si="9"/>
        <v>43435</v>
      </c>
      <c r="O29" s="7">
        <f aca="true" t="shared" si="10" ref="O29:U29">O13</f>
        <v>43466</v>
      </c>
      <c r="P29" s="7">
        <f t="shared" si="10"/>
        <v>43497</v>
      </c>
      <c r="Q29" s="7">
        <f t="shared" si="10"/>
        <v>43525</v>
      </c>
      <c r="R29" s="7">
        <f t="shared" si="10"/>
        <v>43556</v>
      </c>
      <c r="S29" s="7">
        <f t="shared" si="10"/>
        <v>43586</v>
      </c>
      <c r="T29" s="7">
        <f t="shared" si="10"/>
        <v>43617</v>
      </c>
      <c r="U29" s="7">
        <f t="shared" si="10"/>
        <v>43647</v>
      </c>
      <c r="V29" s="7">
        <f aca="true" t="shared" si="11" ref="V29:AC29">V13</f>
        <v>43678</v>
      </c>
      <c r="W29" s="7">
        <f t="shared" si="11"/>
        <v>43709</v>
      </c>
      <c r="X29" s="7">
        <f t="shared" si="11"/>
        <v>43739</v>
      </c>
      <c r="Y29" s="7">
        <f t="shared" si="11"/>
        <v>43770</v>
      </c>
      <c r="Z29" s="7">
        <f t="shared" si="11"/>
        <v>43800</v>
      </c>
      <c r="AA29" s="7">
        <f t="shared" si="11"/>
        <v>43831</v>
      </c>
      <c r="AB29" s="7">
        <f>AB13</f>
        <v>43862</v>
      </c>
      <c r="AC29" s="7">
        <f t="shared" si="11"/>
        <v>43891</v>
      </c>
      <c r="AD29" s="7">
        <f aca="true" t="shared" si="12" ref="AD29:AI29">AD13</f>
        <v>43922</v>
      </c>
      <c r="AE29" s="7">
        <f t="shared" si="12"/>
        <v>43952</v>
      </c>
      <c r="AF29" s="7">
        <f t="shared" si="12"/>
        <v>43983</v>
      </c>
      <c r="AG29" s="7">
        <f t="shared" si="12"/>
        <v>44013</v>
      </c>
      <c r="AH29" s="7">
        <f t="shared" si="12"/>
        <v>44044</v>
      </c>
      <c r="AI29" s="7">
        <f t="shared" si="12"/>
        <v>44075</v>
      </c>
      <c r="AJ29" s="7">
        <f>AJ13</f>
        <v>44105</v>
      </c>
      <c r="AK29" s="7">
        <f>AK13</f>
        <v>44136</v>
      </c>
      <c r="AL29" s="7">
        <f>AL13</f>
        <v>44166</v>
      </c>
      <c r="AM29" s="7">
        <f>AM13</f>
        <v>44197</v>
      </c>
      <c r="AN29" s="7">
        <f>AN13</f>
        <v>44228</v>
      </c>
    </row>
    <row r="30" spans="2:40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  <c r="U30" s="10">
        <v>807395</v>
      </c>
      <c r="V30" s="10">
        <v>818580</v>
      </c>
      <c r="W30" s="10">
        <v>831893</v>
      </c>
      <c r="X30" s="10">
        <v>845093</v>
      </c>
      <c r="Y30" s="10">
        <v>863345</v>
      </c>
      <c r="Z30" s="10">
        <v>879279</v>
      </c>
      <c r="AA30" s="10">
        <v>896883</v>
      </c>
      <c r="AB30" s="10">
        <v>912770</v>
      </c>
      <c r="AC30" s="10">
        <v>917895</v>
      </c>
      <c r="AD30" s="10">
        <v>922456</v>
      </c>
      <c r="AE30" s="10">
        <v>923717</v>
      </c>
      <c r="AF30" s="10">
        <v>918366</v>
      </c>
      <c r="AG30" s="10">
        <v>909638</v>
      </c>
      <c r="AH30" s="10">
        <v>901772</v>
      </c>
      <c r="AI30" s="10">
        <v>891454</v>
      </c>
      <c r="AJ30" s="10">
        <v>884331</v>
      </c>
      <c r="AK30" s="10">
        <v>902528</v>
      </c>
      <c r="AL30" s="10">
        <v>932607</v>
      </c>
      <c r="AM30" s="10">
        <v>958357</v>
      </c>
      <c r="AN30" s="10">
        <v>968846</v>
      </c>
    </row>
    <row r="31" spans="2:40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  <c r="U31" s="10">
        <v>56185</v>
      </c>
      <c r="V31" s="10">
        <v>60834</v>
      </c>
      <c r="W31" s="10">
        <v>64599</v>
      </c>
      <c r="X31" s="10">
        <v>68824</v>
      </c>
      <c r="Y31" s="10">
        <v>69078</v>
      </c>
      <c r="Z31" s="10">
        <v>66707</v>
      </c>
      <c r="AA31" s="10">
        <v>64158</v>
      </c>
      <c r="AB31" s="10">
        <v>61877</v>
      </c>
      <c r="AC31" s="10">
        <v>60161</v>
      </c>
      <c r="AD31" s="10">
        <v>55749</v>
      </c>
      <c r="AE31" s="10">
        <v>56337</v>
      </c>
      <c r="AF31" s="10">
        <v>64161</v>
      </c>
      <c r="AG31" s="10">
        <v>78567</v>
      </c>
      <c r="AH31" s="10">
        <v>93083</v>
      </c>
      <c r="AI31" s="10">
        <v>110220</v>
      </c>
      <c r="AJ31" s="10">
        <v>125690</v>
      </c>
      <c r="AK31" s="10">
        <v>121313</v>
      </c>
      <c r="AL31" s="10">
        <v>104814</v>
      </c>
      <c r="AM31" s="10">
        <v>96054</v>
      </c>
      <c r="AN31" s="10">
        <v>97474</v>
      </c>
    </row>
    <row r="32" spans="2:40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13" ref="I32:O32">+I33+I34</f>
        <v>2626</v>
      </c>
      <c r="J32" s="10">
        <f t="shared" si="13"/>
        <v>2686</v>
      </c>
      <c r="K32" s="10">
        <f t="shared" si="13"/>
        <v>2728</v>
      </c>
      <c r="L32" s="10">
        <f t="shared" si="13"/>
        <v>2774</v>
      </c>
      <c r="M32" s="10">
        <f t="shared" si="13"/>
        <v>2786</v>
      </c>
      <c r="N32" s="10">
        <f t="shared" si="13"/>
        <v>2769</v>
      </c>
      <c r="O32" s="10">
        <f t="shared" si="13"/>
        <v>2832</v>
      </c>
      <c r="P32" s="10">
        <f aca="true" t="shared" si="14" ref="P32:V32">+P33+P34</f>
        <v>2849</v>
      </c>
      <c r="Q32" s="10">
        <f t="shared" si="14"/>
        <v>2873</v>
      </c>
      <c r="R32" s="10">
        <f t="shared" si="14"/>
        <v>2914</v>
      </c>
      <c r="S32" s="10">
        <f t="shared" si="14"/>
        <v>2991</v>
      </c>
      <c r="T32" s="10">
        <f t="shared" si="14"/>
        <v>3060</v>
      </c>
      <c r="U32" s="10">
        <f t="shared" si="14"/>
        <v>3130</v>
      </c>
      <c r="V32" s="10">
        <f t="shared" si="14"/>
        <v>3225</v>
      </c>
      <c r="W32" s="10">
        <f aca="true" t="shared" si="15" ref="W32:AL32">+W33+W34</f>
        <v>3265</v>
      </c>
      <c r="X32" s="10">
        <f t="shared" si="15"/>
        <v>3341</v>
      </c>
      <c r="Y32" s="10">
        <f t="shared" si="15"/>
        <v>3393</v>
      </c>
      <c r="Z32" s="10">
        <f t="shared" si="15"/>
        <v>3421</v>
      </c>
      <c r="AA32" s="10">
        <f t="shared" si="15"/>
        <v>3424</v>
      </c>
      <c r="AB32" s="10">
        <f t="shared" si="15"/>
        <v>3440</v>
      </c>
      <c r="AC32" s="10">
        <f t="shared" si="15"/>
        <v>3472</v>
      </c>
      <c r="AD32" s="10">
        <f t="shared" si="15"/>
        <v>3496</v>
      </c>
      <c r="AE32" s="10">
        <f t="shared" si="15"/>
        <v>3465</v>
      </c>
      <c r="AF32" s="10">
        <f t="shared" si="15"/>
        <v>3075</v>
      </c>
      <c r="AG32" s="10">
        <f t="shared" si="15"/>
        <v>2502</v>
      </c>
      <c r="AH32" s="10">
        <f t="shared" si="15"/>
        <v>2273</v>
      </c>
      <c r="AI32" s="10">
        <f t="shared" si="15"/>
        <v>2259</v>
      </c>
      <c r="AJ32" s="10">
        <f t="shared" si="15"/>
        <v>2378</v>
      </c>
      <c r="AK32" s="10">
        <f t="shared" si="15"/>
        <v>2617</v>
      </c>
      <c r="AL32" s="10">
        <f t="shared" si="15"/>
        <v>2809</v>
      </c>
      <c r="AM32" s="10">
        <f>SUM(AM33:AM34)</f>
        <v>2917</v>
      </c>
      <c r="AN32" s="10">
        <f>SUM(AN33:AN34)</f>
        <v>2928</v>
      </c>
    </row>
    <row r="33" spans="2:40" ht="17.25" customHeight="1">
      <c r="B33" s="17" t="s">
        <v>45</v>
      </c>
      <c r="C33" s="20">
        <v>2462</v>
      </c>
      <c r="D33" s="20">
        <v>2469</v>
      </c>
      <c r="E33" s="20">
        <v>2453</v>
      </c>
      <c r="F33" s="20">
        <v>2438</v>
      </c>
      <c r="G33" s="20">
        <v>2397</v>
      </c>
      <c r="H33" s="20">
        <v>2381</v>
      </c>
      <c r="I33" s="20">
        <v>2448</v>
      </c>
      <c r="J33" s="20">
        <v>2507</v>
      </c>
      <c r="K33" s="20">
        <v>2538</v>
      </c>
      <c r="L33" s="20">
        <v>2592</v>
      </c>
      <c r="M33" s="20">
        <v>2609</v>
      </c>
      <c r="N33" s="20">
        <v>2594</v>
      </c>
      <c r="O33" s="20">
        <v>2653</v>
      </c>
      <c r="P33" s="20">
        <v>2670</v>
      </c>
      <c r="Q33" s="20">
        <v>2693</v>
      </c>
      <c r="R33" s="20">
        <v>2720</v>
      </c>
      <c r="S33" s="20">
        <v>2782</v>
      </c>
      <c r="T33" s="20">
        <v>2853</v>
      </c>
      <c r="U33" s="20">
        <v>2922</v>
      </c>
      <c r="V33" s="20">
        <v>3036</v>
      </c>
      <c r="W33" s="20">
        <v>3059</v>
      </c>
      <c r="X33" s="20">
        <v>3137</v>
      </c>
      <c r="Y33" s="20">
        <v>3190</v>
      </c>
      <c r="Z33" s="20">
        <v>3209</v>
      </c>
      <c r="AA33" s="20">
        <v>3208</v>
      </c>
      <c r="AB33" s="20">
        <v>3216</v>
      </c>
      <c r="AC33" s="20">
        <v>3231</v>
      </c>
      <c r="AD33" s="20">
        <v>3236</v>
      </c>
      <c r="AE33" s="20">
        <v>3193</v>
      </c>
      <c r="AF33" s="20">
        <v>2786</v>
      </c>
      <c r="AG33" s="20">
        <v>2214</v>
      </c>
      <c r="AH33" s="20">
        <v>1970</v>
      </c>
      <c r="AI33" s="20">
        <v>1975</v>
      </c>
      <c r="AJ33" s="20">
        <v>2116</v>
      </c>
      <c r="AK33" s="20">
        <v>2375</v>
      </c>
      <c r="AL33" s="20">
        <v>2570</v>
      </c>
      <c r="AM33" s="20">
        <v>2676</v>
      </c>
      <c r="AN33" s="20">
        <v>2685</v>
      </c>
    </row>
    <row r="34" spans="2:40" ht="17.25" customHeight="1" thickBot="1">
      <c r="B34" s="18" t="s">
        <v>46</v>
      </c>
      <c r="C34" s="19">
        <v>165</v>
      </c>
      <c r="D34" s="19">
        <v>169</v>
      </c>
      <c r="E34" s="19">
        <v>175</v>
      </c>
      <c r="F34" s="19">
        <v>176</v>
      </c>
      <c r="G34" s="19">
        <v>181</v>
      </c>
      <c r="H34" s="19">
        <v>185</v>
      </c>
      <c r="I34" s="19">
        <v>178</v>
      </c>
      <c r="J34" s="19">
        <v>179</v>
      </c>
      <c r="K34" s="19">
        <v>190</v>
      </c>
      <c r="L34" s="19">
        <v>182</v>
      </c>
      <c r="M34" s="19">
        <v>177</v>
      </c>
      <c r="N34" s="19">
        <v>175</v>
      </c>
      <c r="O34" s="19">
        <v>179</v>
      </c>
      <c r="P34" s="19">
        <v>179</v>
      </c>
      <c r="Q34" s="19">
        <v>180</v>
      </c>
      <c r="R34" s="19">
        <v>194</v>
      </c>
      <c r="S34" s="19">
        <v>209</v>
      </c>
      <c r="T34" s="19">
        <v>207</v>
      </c>
      <c r="U34" s="19">
        <v>208</v>
      </c>
      <c r="V34" s="19">
        <v>189</v>
      </c>
      <c r="W34" s="19">
        <v>206</v>
      </c>
      <c r="X34" s="19">
        <v>204</v>
      </c>
      <c r="Y34" s="19">
        <v>203</v>
      </c>
      <c r="Z34" s="19">
        <v>212</v>
      </c>
      <c r="AA34" s="19">
        <v>216</v>
      </c>
      <c r="AB34" s="19">
        <v>224</v>
      </c>
      <c r="AC34" s="19">
        <v>241</v>
      </c>
      <c r="AD34" s="19">
        <v>260</v>
      </c>
      <c r="AE34" s="19">
        <v>272</v>
      </c>
      <c r="AF34" s="19">
        <v>289</v>
      </c>
      <c r="AG34" s="19">
        <v>288</v>
      </c>
      <c r="AH34" s="19">
        <v>303</v>
      </c>
      <c r="AI34" s="19">
        <v>284</v>
      </c>
      <c r="AJ34" s="19">
        <v>262</v>
      </c>
      <c r="AK34" s="19">
        <v>242</v>
      </c>
      <c r="AL34" s="19">
        <v>239</v>
      </c>
      <c r="AM34" s="19">
        <v>241</v>
      </c>
      <c r="AN34" s="19">
        <v>243</v>
      </c>
    </row>
    <row r="35" spans="2:40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  <c r="U35" s="10">
        <v>302</v>
      </c>
      <c r="V35" s="10">
        <v>305</v>
      </c>
      <c r="W35" s="10">
        <v>311</v>
      </c>
      <c r="X35" s="10">
        <v>313</v>
      </c>
      <c r="Y35" s="10">
        <v>316</v>
      </c>
      <c r="Z35" s="10">
        <v>319</v>
      </c>
      <c r="AA35" s="10">
        <v>323</v>
      </c>
      <c r="AB35" s="10">
        <v>312</v>
      </c>
      <c r="AC35" s="10">
        <v>294</v>
      </c>
      <c r="AD35" s="10">
        <v>287</v>
      </c>
      <c r="AE35" s="10">
        <v>279</v>
      </c>
      <c r="AF35" s="10">
        <v>261</v>
      </c>
      <c r="AG35" s="10">
        <v>287</v>
      </c>
      <c r="AH35" s="10">
        <v>246</v>
      </c>
      <c r="AI35" s="10">
        <v>261</v>
      </c>
      <c r="AJ35" s="10">
        <v>279</v>
      </c>
      <c r="AK35" s="10">
        <v>300</v>
      </c>
      <c r="AL35" s="10">
        <v>305</v>
      </c>
      <c r="AM35" s="10">
        <v>297</v>
      </c>
      <c r="AN35" s="10">
        <v>297</v>
      </c>
    </row>
    <row r="36" spans="2:40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  <c r="U36" s="10">
        <v>46</v>
      </c>
      <c r="V36" s="10">
        <v>45</v>
      </c>
      <c r="W36" s="10">
        <v>45</v>
      </c>
      <c r="X36" s="10">
        <v>47</v>
      </c>
      <c r="Y36" s="10">
        <v>45</v>
      </c>
      <c r="Z36" s="10">
        <v>46</v>
      </c>
      <c r="AA36" s="10">
        <v>45</v>
      </c>
      <c r="AB36" s="10">
        <v>44</v>
      </c>
      <c r="AC36" s="10">
        <v>45</v>
      </c>
      <c r="AD36" s="10">
        <v>39</v>
      </c>
      <c r="AE36" s="10">
        <v>35</v>
      </c>
      <c r="AF36" s="10">
        <v>35</v>
      </c>
      <c r="AG36" s="10">
        <v>35</v>
      </c>
      <c r="AH36" s="10">
        <v>35</v>
      </c>
      <c r="AI36" s="10">
        <v>39</v>
      </c>
      <c r="AJ36" s="10">
        <v>44</v>
      </c>
      <c r="AK36" s="10">
        <v>47</v>
      </c>
      <c r="AL36" s="10">
        <v>48</v>
      </c>
      <c r="AM36" s="10">
        <v>49</v>
      </c>
      <c r="AN36" s="10">
        <v>49</v>
      </c>
    </row>
    <row r="37" spans="2:40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  <c r="U37" s="10">
        <v>23</v>
      </c>
      <c r="V37" s="10">
        <v>22</v>
      </c>
      <c r="W37" s="10">
        <v>22</v>
      </c>
      <c r="X37" s="10">
        <v>21</v>
      </c>
      <c r="Y37" s="10">
        <v>22</v>
      </c>
      <c r="Z37" s="10">
        <v>22</v>
      </c>
      <c r="AA37" s="10">
        <v>21</v>
      </c>
      <c r="AB37" s="10">
        <v>22</v>
      </c>
      <c r="AC37" s="10">
        <v>21</v>
      </c>
      <c r="AD37" s="10">
        <v>18</v>
      </c>
      <c r="AE37" s="10">
        <v>16</v>
      </c>
      <c r="AF37" s="10">
        <v>16</v>
      </c>
      <c r="AG37" s="10">
        <v>17</v>
      </c>
      <c r="AH37" s="10">
        <v>16</v>
      </c>
      <c r="AI37" s="10">
        <v>17</v>
      </c>
      <c r="AJ37" s="10">
        <v>19</v>
      </c>
      <c r="AK37" s="10">
        <v>20</v>
      </c>
      <c r="AL37" s="10">
        <v>20</v>
      </c>
      <c r="AM37" s="10">
        <v>22</v>
      </c>
      <c r="AN37" s="10">
        <v>22</v>
      </c>
    </row>
    <row r="38" spans="2:40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  <c r="U38" s="10">
        <v>276</v>
      </c>
      <c r="V38" s="10">
        <v>275</v>
      </c>
      <c r="W38" s="10">
        <v>277</v>
      </c>
      <c r="X38" s="10">
        <v>276</v>
      </c>
      <c r="Y38" s="10">
        <v>275</v>
      </c>
      <c r="Z38" s="10">
        <v>276</v>
      </c>
      <c r="AA38" s="10">
        <v>276</v>
      </c>
      <c r="AB38" s="10">
        <v>277</v>
      </c>
      <c r="AC38" s="10">
        <v>277</v>
      </c>
      <c r="AD38" s="10">
        <v>277</v>
      </c>
      <c r="AE38" s="10">
        <v>277</v>
      </c>
      <c r="AF38" s="10">
        <v>277</v>
      </c>
      <c r="AG38" s="10">
        <v>276</v>
      </c>
      <c r="AH38" s="10">
        <v>277</v>
      </c>
      <c r="AI38" s="10">
        <v>277</v>
      </c>
      <c r="AJ38" s="10">
        <v>277</v>
      </c>
      <c r="AK38" s="10">
        <v>278</v>
      </c>
      <c r="AL38" s="10">
        <v>281</v>
      </c>
      <c r="AM38" s="10">
        <v>281</v>
      </c>
      <c r="AN38" s="10">
        <v>282</v>
      </c>
    </row>
    <row r="39" spans="2:40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  <c r="U39" s="10">
        <v>24</v>
      </c>
      <c r="V39" s="10">
        <v>24</v>
      </c>
      <c r="W39" s="10">
        <v>24</v>
      </c>
      <c r="X39" s="10">
        <v>24</v>
      </c>
      <c r="Y39" s="10">
        <v>23</v>
      </c>
      <c r="Z39" s="10">
        <v>24</v>
      </c>
      <c r="AA39" s="10">
        <v>24</v>
      </c>
      <c r="AB39" s="10">
        <v>24</v>
      </c>
      <c r="AC39" s="10">
        <v>24</v>
      </c>
      <c r="AD39" s="10">
        <v>24</v>
      </c>
      <c r="AE39" s="10">
        <v>24</v>
      </c>
      <c r="AF39" s="10">
        <v>24</v>
      </c>
      <c r="AG39" s="10">
        <v>24</v>
      </c>
      <c r="AH39" s="10">
        <v>24</v>
      </c>
      <c r="AI39" s="10">
        <v>24</v>
      </c>
      <c r="AJ39" s="10">
        <v>24</v>
      </c>
      <c r="AK39" s="10">
        <v>25</v>
      </c>
      <c r="AL39" s="10">
        <v>26</v>
      </c>
      <c r="AM39" s="10">
        <v>26</v>
      </c>
      <c r="AN39" s="10">
        <v>26</v>
      </c>
    </row>
    <row r="40" spans="2:40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  <c r="U40" s="10">
        <v>16</v>
      </c>
      <c r="V40" s="10">
        <v>16</v>
      </c>
      <c r="W40" s="10">
        <v>16</v>
      </c>
      <c r="X40" s="10">
        <v>16</v>
      </c>
      <c r="Y40" s="10">
        <v>16</v>
      </c>
      <c r="Z40" s="10">
        <v>16</v>
      </c>
      <c r="AA40" s="10">
        <v>16</v>
      </c>
      <c r="AB40" s="10">
        <v>16</v>
      </c>
      <c r="AC40" s="10">
        <v>16</v>
      </c>
      <c r="AD40" s="10">
        <v>16</v>
      </c>
      <c r="AE40" s="10">
        <v>16</v>
      </c>
      <c r="AF40" s="10">
        <v>16</v>
      </c>
      <c r="AG40" s="10">
        <v>15</v>
      </c>
      <c r="AH40" s="10">
        <v>15</v>
      </c>
      <c r="AI40" s="10">
        <v>15</v>
      </c>
      <c r="AJ40" s="10">
        <v>15</v>
      </c>
      <c r="AK40" s="10">
        <v>15</v>
      </c>
      <c r="AL40" s="10">
        <v>15</v>
      </c>
      <c r="AM40" s="10">
        <v>15</v>
      </c>
      <c r="AN40" s="10">
        <v>15</v>
      </c>
    </row>
    <row r="41" spans="2:40" ht="16.5" customHeight="1" thickBot="1">
      <c r="B41" s="13" t="s">
        <v>0</v>
      </c>
      <c r="C41" s="16">
        <f aca="true" t="shared" si="16" ref="C41:H41">C30+C31+C32+C35+C36+C37+C38+C39+C40</f>
        <v>583533</v>
      </c>
      <c r="D41" s="16">
        <f t="shared" si="16"/>
        <v>594647</v>
      </c>
      <c r="E41" s="16">
        <f t="shared" si="16"/>
        <v>607279</v>
      </c>
      <c r="F41" s="16">
        <f t="shared" si="16"/>
        <v>615989</v>
      </c>
      <c r="G41" s="16">
        <f t="shared" si="16"/>
        <v>631236</v>
      </c>
      <c r="H41" s="16">
        <f t="shared" si="16"/>
        <v>643164</v>
      </c>
      <c r="I41" s="16">
        <f aca="true" t="shared" si="17" ref="I41:O41">I30+I31+I32+I35+I36+I37+I38+I39+I40</f>
        <v>661534</v>
      </c>
      <c r="J41" s="16">
        <f t="shared" si="17"/>
        <v>677330</v>
      </c>
      <c r="K41" s="16">
        <f t="shared" si="17"/>
        <v>696077</v>
      </c>
      <c r="L41" s="16">
        <f t="shared" si="17"/>
        <v>716607</v>
      </c>
      <c r="M41" s="16">
        <f t="shared" si="17"/>
        <v>743301</v>
      </c>
      <c r="N41" s="16">
        <f t="shared" si="17"/>
        <v>749103</v>
      </c>
      <c r="O41" s="16">
        <f t="shared" si="17"/>
        <v>766997</v>
      </c>
      <c r="P41" s="16">
        <f aca="true" t="shared" si="18" ref="P41:V41">P30+P31+P32+P35+P36+P37+P38+P39+P40</f>
        <v>780034</v>
      </c>
      <c r="Q41" s="16">
        <f t="shared" si="18"/>
        <v>795147</v>
      </c>
      <c r="R41" s="16">
        <f t="shared" si="18"/>
        <v>815560</v>
      </c>
      <c r="S41" s="16">
        <f t="shared" si="18"/>
        <v>832722</v>
      </c>
      <c r="T41" s="16">
        <f t="shared" si="18"/>
        <v>850437</v>
      </c>
      <c r="U41" s="16">
        <f t="shared" si="18"/>
        <v>867397</v>
      </c>
      <c r="V41" s="16">
        <f t="shared" si="18"/>
        <v>883326</v>
      </c>
      <c r="W41" s="16">
        <f aca="true" t="shared" si="19" ref="W41:AC41">W30+W31+W32+W35+W36+W37+W38+W39+W40</f>
        <v>900452</v>
      </c>
      <c r="X41" s="16">
        <f t="shared" si="19"/>
        <v>917955</v>
      </c>
      <c r="Y41" s="16">
        <f t="shared" si="19"/>
        <v>936513</v>
      </c>
      <c r="Z41" s="16">
        <f t="shared" si="19"/>
        <v>950110</v>
      </c>
      <c r="AA41" s="16">
        <f t="shared" si="19"/>
        <v>965170</v>
      </c>
      <c r="AB41" s="16">
        <f t="shared" si="19"/>
        <v>978782</v>
      </c>
      <c r="AC41" s="16">
        <f t="shared" si="19"/>
        <v>982205</v>
      </c>
      <c r="AD41" s="16">
        <f aca="true" t="shared" si="20" ref="AD41:AI41">AD30+AD31+AD32+AD35+AD36+AD37+AD38+AD39+AD40</f>
        <v>982362</v>
      </c>
      <c r="AE41" s="16">
        <f t="shared" si="20"/>
        <v>984166</v>
      </c>
      <c r="AF41" s="16">
        <f t="shared" si="20"/>
        <v>986231</v>
      </c>
      <c r="AG41" s="16">
        <f t="shared" si="20"/>
        <v>991361</v>
      </c>
      <c r="AH41" s="16">
        <f t="shared" si="20"/>
        <v>997741</v>
      </c>
      <c r="AI41" s="16">
        <f t="shared" si="20"/>
        <v>1004566</v>
      </c>
      <c r="AJ41" s="16">
        <f>AJ30+AJ31+AJ32+AJ35+AJ36+AJ37+AJ38+AJ39+AJ40</f>
        <v>1013057</v>
      </c>
      <c r="AK41" s="16">
        <f>AK30+AK31+AK32+AK35+AK36+AK37+AK38+AK39+AK40</f>
        <v>1027143</v>
      </c>
      <c r="AL41" s="16">
        <f>AL30+AL31+AL32+AL35+AL36+AL37+AL38+AL39+AL40</f>
        <v>1040925</v>
      </c>
      <c r="AM41" s="16">
        <f>AM30+AM31+AM32+AM35+AM36+AM37+AM38+AM39+AM40</f>
        <v>1058018</v>
      </c>
      <c r="AN41" s="16">
        <f>AN30+AN31+AN32+AN35+AN36+AN37+AN38+AN39+AN40</f>
        <v>1069939</v>
      </c>
    </row>
    <row r="42" ht="16.5" customHeight="1"/>
    <row r="43" spans="2:29" ht="34.5" customHeight="1">
      <c r="B43" s="29" t="s">
        <v>17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2:29" ht="117" customHeight="1">
      <c r="B44" s="29" t="s">
        <v>47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2:31" ht="18" customHeight="1">
      <c r="B45" s="28" t="s">
        <v>27</v>
      </c>
      <c r="C45" s="28"/>
      <c r="D45" s="28"/>
      <c r="E45" s="25"/>
      <c r="F45" s="30" t="s">
        <v>28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2:31" ht="27" customHeight="1">
      <c r="B46" s="31" t="s">
        <v>29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5"/>
    </row>
    <row r="47" spans="2:31" ht="17.25" customHeight="1">
      <c r="B47" s="27" t="s">
        <v>30</v>
      </c>
      <c r="C47" s="27"/>
      <c r="D47" s="27"/>
      <c r="E47" s="26"/>
      <c r="F47" s="34" t="s">
        <v>31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2:31" ht="12.75" customHeight="1">
      <c r="B48" s="27" t="s">
        <v>32</v>
      </c>
      <c r="C48" s="27"/>
      <c r="D48" s="27"/>
      <c r="E48" s="26"/>
      <c r="F48" s="34" t="s">
        <v>33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2:31" ht="33.75" customHeight="1">
      <c r="B49" s="27" t="s">
        <v>11</v>
      </c>
      <c r="C49" s="27"/>
      <c r="D49" s="27"/>
      <c r="E49" s="26"/>
      <c r="F49" s="34" t="s">
        <v>34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2:31" ht="32.25" customHeight="1">
      <c r="B50" s="23" t="s">
        <v>12</v>
      </c>
      <c r="C50" s="23"/>
      <c r="D50" s="23"/>
      <c r="E50" s="26"/>
      <c r="F50" s="34" t="s">
        <v>35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2:31" ht="13.5" customHeight="1">
      <c r="B51" s="27" t="s">
        <v>13</v>
      </c>
      <c r="C51" s="27"/>
      <c r="D51" s="27"/>
      <c r="E51" s="26"/>
      <c r="F51" s="34" t="s">
        <v>36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2:31" ht="43.5" customHeight="1">
      <c r="B52" s="27" t="s">
        <v>37</v>
      </c>
      <c r="C52" s="27"/>
      <c r="D52" s="27"/>
      <c r="E52" s="26"/>
      <c r="F52" s="34" t="s">
        <v>38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2:31" ht="12.75" customHeight="1">
      <c r="B53" s="31" t="s">
        <v>39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2:31" ht="48.75" customHeight="1">
      <c r="B54" s="27" t="s">
        <v>14</v>
      </c>
      <c r="C54" s="27"/>
      <c r="D54" s="27"/>
      <c r="E54" s="26"/>
      <c r="F54" s="34" t="s">
        <v>40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2:31" ht="30" customHeight="1">
      <c r="B55" s="27" t="s">
        <v>41</v>
      </c>
      <c r="C55" s="27"/>
      <c r="D55" s="27"/>
      <c r="E55" s="26"/>
      <c r="F55" s="34" t="s">
        <v>42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2:31" ht="54.75" customHeight="1">
      <c r="B56" s="23" t="s">
        <v>43</v>
      </c>
      <c r="C56" s="23"/>
      <c r="D56" s="23"/>
      <c r="E56" s="26"/>
      <c r="F56" s="34" t="s">
        <v>44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2:30" ht="140.25" customHeight="1">
      <c r="B57" s="33" t="s">
        <v>48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ht="33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6">
    <mergeCell ref="F54:AE54"/>
    <mergeCell ref="F55:AE55"/>
    <mergeCell ref="F56:AE56"/>
    <mergeCell ref="B57:AD57"/>
    <mergeCell ref="F49:AE49"/>
    <mergeCell ref="F50:AE50"/>
    <mergeCell ref="F51:AE51"/>
    <mergeCell ref="F52:AE52"/>
    <mergeCell ref="F45:AE45"/>
    <mergeCell ref="B53:AE53"/>
    <mergeCell ref="B44:AC44"/>
    <mergeCell ref="B43:AC43"/>
    <mergeCell ref="R4:AC4"/>
    <mergeCell ref="F47:AE47"/>
    <mergeCell ref="B46:AD46"/>
    <mergeCell ref="F48:AE48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37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2020-10-02T18:03:50Z</cp:lastPrinted>
  <dcterms:created xsi:type="dcterms:W3CDTF">2011-02-03T13:38:24Z</dcterms:created>
  <dcterms:modified xsi:type="dcterms:W3CDTF">2021-04-29T20:10:37Z</dcterms:modified>
  <cp:category/>
  <cp:version/>
  <cp:contentType/>
  <cp:contentStatus/>
</cp:coreProperties>
</file>